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nda.nichols\Desktop\"/>
    </mc:Choice>
  </mc:AlternateContent>
  <bookViews>
    <workbookView xWindow="0" yWindow="0" windowWidth="21570" windowHeight="8070"/>
  </bookViews>
  <sheets>
    <sheet name="Managers" sheetId="1" r:id="rId1"/>
    <sheet name="APSCUF" sheetId="8" r:id="rId2"/>
    <sheet name="COACHES" sheetId="9" r:id="rId3"/>
    <sheet name="AFSCME" sheetId="3" r:id="rId4"/>
    <sheet name="SPFPA" sheetId="5" r:id="rId5"/>
    <sheet name="OPEIU" sheetId="6" r:id="rId6"/>
    <sheet name="SCUPA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9" l="1"/>
  <c r="C3" i="9"/>
  <c r="B3" i="9"/>
  <c r="E3" i="9" s="1"/>
  <c r="D3" i="8"/>
  <c r="D3" i="3"/>
  <c r="C3" i="3"/>
  <c r="D3" i="5"/>
  <c r="D3" i="6"/>
  <c r="D3" i="7"/>
  <c r="D3" i="1"/>
  <c r="C3" i="8"/>
  <c r="C3" i="5"/>
  <c r="C3" i="6"/>
  <c r="C3" i="7"/>
  <c r="C3" i="1"/>
  <c r="H3" i="9" l="1"/>
  <c r="F3" i="9"/>
  <c r="I3" i="9" s="1"/>
  <c r="G3" i="9" s="1"/>
  <c r="B3" i="8"/>
  <c r="E3" i="8" l="1"/>
  <c r="H3" i="8" s="1"/>
  <c r="B3" i="6"/>
  <c r="B3" i="1"/>
  <c r="E3" i="1" s="1"/>
  <c r="H3" i="1" s="1"/>
  <c r="B3" i="7"/>
  <c r="B3" i="5"/>
  <c r="B3" i="3"/>
  <c r="F3" i="8" l="1"/>
  <c r="I3" i="8" s="1"/>
  <c r="G3" i="8" s="1"/>
  <c r="E3" i="7"/>
  <c r="E3" i="6"/>
  <c r="H3" i="6" s="1"/>
  <c r="E3" i="5"/>
  <c r="H3" i="5" s="1"/>
  <c r="E3" i="3"/>
  <c r="H3" i="3" s="1"/>
  <c r="F3" i="1"/>
  <c r="I3" i="1" s="1"/>
  <c r="G3" i="1" s="1"/>
  <c r="H3" i="7" l="1"/>
  <c r="F3" i="7"/>
  <c r="F3" i="5"/>
  <c r="I3" i="5" s="1"/>
  <c r="G3" i="5" s="1"/>
  <c r="I3" i="7"/>
  <c r="G3" i="7" s="1"/>
  <c r="F3" i="6"/>
  <c r="I3" i="6" s="1"/>
  <c r="G3" i="6" s="1"/>
  <c r="F3" i="3"/>
  <c r="I3" i="3" s="1"/>
  <c r="G3" i="3" s="1"/>
</calcChain>
</file>

<file path=xl/sharedStrings.xml><?xml version="1.0" encoding="utf-8"?>
<sst xmlns="http://schemas.openxmlformats.org/spreadsheetml/2006/main" count="95" uniqueCount="22">
  <si>
    <t>ER FICA %; ER Retirement Average%</t>
  </si>
  <si>
    <t>Anticipated  Biweekly Benefit Cost</t>
  </si>
  <si>
    <t>Anticipated  Annual Benefit Cost</t>
  </si>
  <si>
    <t>Health Care &amp; Dental/Vision ER</t>
  </si>
  <si>
    <t xml:space="preserve">**Enter Anticipated Annual Salary to see the anticipated benefit costs </t>
  </si>
  <si>
    <t>Health Care &amp; Dental/Vision ER Average</t>
  </si>
  <si>
    <t>*Employer Share FICA is 7.65% (6.2% Social Security; 1.45% Medicare)</t>
  </si>
  <si>
    <t>*Employer Share Retirement Average is 15.20% (19.18% SERS Hybrid; 9.29% ARP; PSERs 17.14%)</t>
  </si>
  <si>
    <t>ER BENEFIT AND FRINGE % OF SALARY</t>
  </si>
  <si>
    <t xml:space="preserve">   </t>
  </si>
  <si>
    <t>Estimated Biweekly w/ Fringes</t>
  </si>
  <si>
    <t>Estimate Annual w/ Fringes</t>
  </si>
  <si>
    <t>Estimated Annual Salary</t>
  </si>
  <si>
    <t xml:space="preserve">Estimated Biweekly Salary (Anticipated Annual/ 26.08) </t>
  </si>
  <si>
    <t xml:space="preserve">*If the employee is a 10 month employee, take the estimated hrly salary multipled by the FTE and then enter the amount into "Estimated Annual Salary" for more accurate estimations. </t>
  </si>
  <si>
    <t>SCUPA Estimated Salary w/ ER Fringes</t>
  </si>
  <si>
    <t>OPEIU Estimated Salary w/ ER Fringes</t>
  </si>
  <si>
    <t>SPFPA Estimated Salary w/ ER Fringes</t>
  </si>
  <si>
    <t>AFSCME Estimated Salary w/ ER Fringes</t>
  </si>
  <si>
    <t>COACHES Estimated Salary w/ ER Fringes</t>
  </si>
  <si>
    <t>APSCUF Estimated Salary w/ ER Fringes</t>
  </si>
  <si>
    <t>MANAGERS Estimated Salary w/ ER Fringes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</si>
</sst>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4" fontId="0" fillId="3" borderId="1" xfId="1" applyFon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4" fontId="0" fillId="0" borderId="1" xfId="1" applyFont="1" applyBorder="1" applyProtection="1"/>
    <xf numFmtId="10" fontId="0" fillId="0" borderId="1" xfId="2" applyNumberFormat="1" applyFont="1" applyBorder="1" applyProtection="1"/>
    <xf numFmtId="44" fontId="2" fillId="2" borderId="1" xfId="0" applyNumberFormat="1" applyFont="1" applyFill="1" applyBorder="1" applyProtection="1"/>
    <xf numFmtId="44" fontId="2" fillId="0" borderId="1" xfId="0" applyNumberFormat="1" applyFont="1" applyBorder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44" fontId="0" fillId="0" borderId="0" xfId="1" applyFont="1" applyBorder="1" applyProtection="1">
      <protection locked="0"/>
    </xf>
    <xf numFmtId="10" fontId="0" fillId="0" borderId="0" xfId="2" applyNumberFormat="1" applyFont="1" applyBorder="1" applyProtection="1">
      <protection locked="0"/>
    </xf>
    <xf numFmtId="44" fontId="2" fillId="0" borderId="0" xfId="0" applyNumberFormat="1" applyFont="1" applyFill="1" applyBorder="1" applyProtection="1">
      <protection locked="0"/>
    </xf>
    <xf numFmtId="44" fontId="2" fillId="0" borderId="0" xfId="0" applyNumberFormat="1" applyFont="1" applyBorder="1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4" fontId="0" fillId="3" borderId="1" xfId="1" applyFont="1" applyFill="1" applyBorder="1" applyProtection="1"/>
    <xf numFmtId="1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0" fontId="2" fillId="2" borderId="1" xfId="0" applyNumberFormat="1" applyFont="1" applyFill="1" applyBorder="1" applyProtection="1"/>
    <xf numFmtId="10" fontId="2" fillId="0" borderId="0" xfId="0" applyNumberFormat="1" applyFont="1" applyFill="1" applyBorder="1" applyProtection="1">
      <protection locked="0"/>
    </xf>
    <xf numFmtId="10" fontId="0" fillId="0" borderId="0" xfId="0" applyNumberFormat="1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0" fontId="0" fillId="0" borderId="0" xfId="0" applyAlignment="1"/>
    <xf numFmtId="0" fontId="0" fillId="3" borderId="0" xfId="0" applyFill="1" applyAlignment="1" applyProtection="1">
      <alignment horizontal="left" vertical="top" wrapText="1"/>
      <protection locked="0"/>
    </xf>
    <xf numFmtId="0" fontId="0" fillId="3" borderId="0" xfId="0" applyFill="1" applyAlignment="1">
      <alignment horizontal="left" vertical="top" wrapText="1"/>
    </xf>
    <xf numFmtId="0" fontId="0" fillId="3" borderId="0" xfId="0" applyFill="1" applyAlignment="1" applyProtection="1">
      <alignment vertical="top" wrapText="1"/>
      <protection locked="0"/>
    </xf>
    <xf numFmtId="0" fontId="0" fillId="3" borderId="0" xfId="0" applyFill="1" applyAlignment="1">
      <alignment vertical="top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Normal="100" workbookViewId="0">
      <selection activeCell="A4" sqref="A4"/>
    </sheetView>
  </sheetViews>
  <sheetFormatPr defaultRowHeight="15" x14ac:dyDescent="0.25"/>
  <cols>
    <col min="1" max="1" width="24.28515625" style="9" customWidth="1"/>
    <col min="2" max="2" width="26.140625" style="9" hidden="1" customWidth="1"/>
    <col min="3" max="3" width="12.7109375" style="9" bestFit="1" customWidth="1"/>
    <col min="4" max="4" width="16" style="9" bestFit="1" customWidth="1"/>
    <col min="5" max="5" width="21.7109375" style="9" hidden="1" customWidth="1"/>
    <col min="6" max="6" width="25.7109375" style="9" bestFit="1" customWidth="1"/>
    <col min="7" max="7" width="19" style="21" customWidth="1"/>
    <col min="8" max="8" width="13" style="9" hidden="1" customWidth="1"/>
    <col min="9" max="9" width="16.28515625" style="9" customWidth="1"/>
    <col min="10" max="16384" width="9.140625" style="9"/>
  </cols>
  <sheetData>
    <row r="1" spans="1:9" x14ac:dyDescent="0.25">
      <c r="A1" s="22" t="s">
        <v>21</v>
      </c>
      <c r="B1" s="23"/>
      <c r="C1" s="23"/>
      <c r="D1" s="23"/>
      <c r="E1" s="23"/>
      <c r="F1" s="23"/>
      <c r="G1" s="23"/>
      <c r="H1" s="23"/>
      <c r="I1" s="23"/>
    </row>
    <row r="2" spans="1:9" s="10" customFormat="1" ht="49.5" customHeight="1" x14ac:dyDescent="0.25">
      <c r="A2" s="1" t="s">
        <v>12</v>
      </c>
      <c r="B2" s="3" t="s">
        <v>13</v>
      </c>
      <c r="C2" s="3" t="s">
        <v>0</v>
      </c>
      <c r="D2" s="3" t="s">
        <v>3</v>
      </c>
      <c r="E2" s="4" t="s">
        <v>10</v>
      </c>
      <c r="F2" s="4" t="s">
        <v>11</v>
      </c>
      <c r="G2" s="18" t="s">
        <v>8</v>
      </c>
      <c r="H2" s="3" t="s">
        <v>1</v>
      </c>
      <c r="I2" s="3" t="s">
        <v>2</v>
      </c>
    </row>
    <row r="3" spans="1:9" x14ac:dyDescent="0.25">
      <c r="A3" s="2"/>
      <c r="B3" s="5">
        <f>SUM(A3/26.08)</f>
        <v>0</v>
      </c>
      <c r="C3" s="6">
        <f>SUM(7.65%+15.2%)</f>
        <v>0.22849999999999998</v>
      </c>
      <c r="D3" s="5">
        <f>SUM(455.64+33.72+184)</f>
        <v>673.36</v>
      </c>
      <c r="E3" s="7">
        <f>SUM(B3*C3)+D3+B3</f>
        <v>673.36</v>
      </c>
      <c r="F3" s="7">
        <f>SUM(E3*26.08)</f>
        <v>17561.228800000001</v>
      </c>
      <c r="G3" s="19" t="e">
        <f>SUM(I3/A3)</f>
        <v>#DIV/0!</v>
      </c>
      <c r="H3" s="8">
        <f>SUM(E3-B3)</f>
        <v>673.36</v>
      </c>
      <c r="I3" s="8">
        <f>SUM(F3-A3)</f>
        <v>17561.228800000001</v>
      </c>
    </row>
    <row r="4" spans="1:9" x14ac:dyDescent="0.25">
      <c r="A4" s="11"/>
      <c r="B4" s="11"/>
      <c r="C4" s="12"/>
      <c r="D4" s="11"/>
      <c r="E4" s="13"/>
      <c r="F4" s="13"/>
      <c r="G4" s="20"/>
      <c r="H4" s="14"/>
      <c r="I4" s="14"/>
    </row>
    <row r="5" spans="1:9" x14ac:dyDescent="0.25">
      <c r="A5" s="26" t="s">
        <v>4</v>
      </c>
      <c r="B5" s="26"/>
      <c r="C5" s="26"/>
      <c r="D5" s="26"/>
    </row>
    <row r="6" spans="1:9" x14ac:dyDescent="0.25">
      <c r="A6" s="24" t="s">
        <v>6</v>
      </c>
      <c r="B6" s="25"/>
      <c r="C6" s="25"/>
      <c r="D6" s="25"/>
      <c r="E6" s="25"/>
    </row>
    <row r="7" spans="1:9" x14ac:dyDescent="0.25">
      <c r="A7" s="9" t="s">
        <v>7</v>
      </c>
    </row>
  </sheetData>
  <sheetProtection algorithmName="SHA-512" hashValue="jkIiKKqaCF+RFNr2bc5NHDTTVpCRHKDGkSt8dfPKPskpms9QS+yc0xlSICLGMBWYxada1Gn/MKNf8E8CDeomTQ==" saltValue="HQ4nWrqXd0KIQRHkHlEOaA==" spinCount="100000" sheet="1" objects="1" scenarios="1"/>
  <mergeCells count="3">
    <mergeCell ref="A1:I1"/>
    <mergeCell ref="A6:E6"/>
    <mergeCell ref="A5:D5"/>
  </mergeCells>
  <printOptions horizontalCentered="1" verticalCentered="1"/>
  <pageMargins left="0.7" right="0.7" top="0.75" bottom="0.75" header="0.3" footer="0.3"/>
  <pageSetup scale="80" orientation="landscape" r:id="rId1"/>
  <headerFooter>
    <oddHeader>&amp;LSLIPPERY ROCK UNIVERSITY PAYROLL
ESTIMATED EE COST -MANAGERS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Normal="100" workbookViewId="0">
      <selection activeCell="A12" sqref="A12"/>
    </sheetView>
  </sheetViews>
  <sheetFormatPr defaultRowHeight="15" x14ac:dyDescent="0.25"/>
  <cols>
    <col min="1" max="1" width="22.140625" style="9" customWidth="1"/>
    <col min="2" max="2" width="20.140625" style="9" hidden="1" customWidth="1"/>
    <col min="3" max="3" width="12.7109375" style="9" bestFit="1" customWidth="1"/>
    <col min="4" max="4" width="13.42578125" style="9" bestFit="1" customWidth="1"/>
    <col min="5" max="5" width="21.7109375" style="9" hidden="1" customWidth="1"/>
    <col min="6" max="6" width="25.7109375" style="9" bestFit="1" customWidth="1"/>
    <col min="7" max="7" width="19" style="21" customWidth="1"/>
    <col min="8" max="8" width="12.5703125" style="9" hidden="1" customWidth="1"/>
    <col min="9" max="9" width="16.28515625" style="9" customWidth="1"/>
    <col min="10" max="16384" width="9.140625" style="9"/>
  </cols>
  <sheetData>
    <row r="1" spans="1:9" x14ac:dyDescent="0.25">
      <c r="A1" s="22" t="s">
        <v>20</v>
      </c>
      <c r="B1" s="23"/>
      <c r="C1" s="23"/>
      <c r="D1" s="23"/>
      <c r="E1" s="23"/>
      <c r="F1" s="23"/>
      <c r="G1" s="23"/>
      <c r="H1" s="23"/>
      <c r="I1" s="23"/>
    </row>
    <row r="2" spans="1:9" ht="49.5" customHeight="1" x14ac:dyDescent="0.25">
      <c r="A2" s="1" t="s">
        <v>12</v>
      </c>
      <c r="B2" s="15" t="s">
        <v>13</v>
      </c>
      <c r="C2" s="15" t="s">
        <v>0</v>
      </c>
      <c r="D2" s="15" t="s">
        <v>3</v>
      </c>
      <c r="E2" s="4" t="s">
        <v>10</v>
      </c>
      <c r="F2" s="4" t="s">
        <v>11</v>
      </c>
      <c r="G2" s="18" t="s">
        <v>8</v>
      </c>
      <c r="H2" s="15" t="s">
        <v>1</v>
      </c>
      <c r="I2" s="15" t="s">
        <v>2</v>
      </c>
    </row>
    <row r="3" spans="1:9" x14ac:dyDescent="0.25">
      <c r="A3" s="2"/>
      <c r="B3" s="5">
        <f>SUM(A3/26.08)</f>
        <v>0</v>
      </c>
      <c r="C3" s="6">
        <f>SUM(7.65%+15.2%)</f>
        <v>0.22849999999999998</v>
      </c>
      <c r="D3" s="5">
        <f>SUM(455.64+33.72+184)</f>
        <v>673.36</v>
      </c>
      <c r="E3" s="7">
        <f>SUM(B3*C3)+D3+B3</f>
        <v>673.36</v>
      </c>
      <c r="F3" s="7">
        <f>SUM(E3*26.08)</f>
        <v>17561.228800000001</v>
      </c>
      <c r="G3" s="19" t="e">
        <f>SUM(I3/A3)</f>
        <v>#DIV/0!</v>
      </c>
      <c r="H3" s="8">
        <f>SUM(E3-B3)</f>
        <v>673.36</v>
      </c>
      <c r="I3" s="8">
        <f>SUM(F3-A3)</f>
        <v>17561.228800000001</v>
      </c>
    </row>
    <row r="4" spans="1:9" x14ac:dyDescent="0.25">
      <c r="A4" s="11"/>
      <c r="B4" s="11"/>
      <c r="C4" s="12"/>
      <c r="D4" s="11" t="s">
        <v>9</v>
      </c>
      <c r="E4" s="13"/>
      <c r="F4" s="13"/>
      <c r="G4" s="20"/>
      <c r="H4" s="14"/>
      <c r="I4" s="14"/>
    </row>
    <row r="5" spans="1:9" x14ac:dyDescent="0.25">
      <c r="A5" s="26" t="s">
        <v>4</v>
      </c>
      <c r="B5" s="26"/>
      <c r="C5" s="26"/>
      <c r="D5" s="26"/>
    </row>
    <row r="6" spans="1:9" x14ac:dyDescent="0.25">
      <c r="A6" s="24" t="s">
        <v>6</v>
      </c>
      <c r="B6" s="25"/>
      <c r="C6" s="25"/>
      <c r="D6" s="25"/>
      <c r="E6" s="25"/>
    </row>
    <row r="7" spans="1:9" x14ac:dyDescent="0.25">
      <c r="A7" s="9" t="s">
        <v>7</v>
      </c>
    </row>
  </sheetData>
  <sheetProtection algorithmName="SHA-512" hashValue="sqw/LNURWVYH/VqrSJFy34EREYxlXLPwAKb3UXguDeRFhFNn3kSuG356Ly/lTFV4GkBM7960aqUSUtDRUqIlqg==" saltValue="VeGxIR9Alstv7H2ZIQMKhg==" spinCount="100000" sheet="1" objects="1" scenarios="1"/>
  <mergeCells count="3">
    <mergeCell ref="A1:I1"/>
    <mergeCell ref="A5:D5"/>
    <mergeCell ref="A6:E6"/>
  </mergeCells>
  <printOptions horizontalCentered="1" verticalCentered="1"/>
  <pageMargins left="0.7" right="0.7" top="0.75" bottom="0.75" header="0.3" footer="0.3"/>
  <pageSetup scale="80" orientation="landscape" r:id="rId1"/>
  <headerFooter>
    <oddHeader>&amp;LSLIPPERY ROCK UNIVERSITY PAYROLL
ESTIMATED EE COST -APSCUF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Normal="100" workbookViewId="0">
      <selection activeCell="A11" sqref="A11"/>
    </sheetView>
  </sheetViews>
  <sheetFormatPr defaultRowHeight="15" x14ac:dyDescent="0.25"/>
  <cols>
    <col min="1" max="1" width="20" customWidth="1"/>
    <col min="2" max="2" width="15" hidden="1" customWidth="1"/>
    <col min="3" max="3" width="12.7109375" bestFit="1" customWidth="1"/>
    <col min="4" max="4" width="13.42578125" bestFit="1" customWidth="1"/>
    <col min="5" max="5" width="18.7109375" hidden="1" customWidth="1"/>
    <col min="6" max="6" width="18.5703125" bestFit="1" customWidth="1"/>
    <col min="7" max="7" width="12.140625" customWidth="1"/>
    <col min="8" max="8" width="20.85546875" hidden="1" customWidth="1"/>
    <col min="9" max="9" width="14.7109375" customWidth="1"/>
  </cols>
  <sheetData>
    <row r="1" spans="1:9" x14ac:dyDescent="0.25">
      <c r="A1" s="22" t="s">
        <v>19</v>
      </c>
      <c r="B1" s="23"/>
      <c r="C1" s="23"/>
      <c r="D1" s="23"/>
      <c r="E1" s="23"/>
      <c r="F1" s="23"/>
      <c r="G1" s="23"/>
      <c r="H1" s="23"/>
      <c r="I1" s="23"/>
    </row>
    <row r="2" spans="1:9" ht="66.75" customHeight="1" x14ac:dyDescent="0.25">
      <c r="A2" s="1" t="s">
        <v>12</v>
      </c>
      <c r="B2" s="16" t="s">
        <v>13</v>
      </c>
      <c r="C2" s="16" t="s">
        <v>0</v>
      </c>
      <c r="D2" s="16" t="s">
        <v>3</v>
      </c>
      <c r="E2" s="4" t="s">
        <v>10</v>
      </c>
      <c r="F2" s="4" t="s">
        <v>11</v>
      </c>
      <c r="G2" s="18" t="s">
        <v>8</v>
      </c>
      <c r="H2" s="16" t="s">
        <v>1</v>
      </c>
      <c r="I2" s="16" t="s">
        <v>2</v>
      </c>
    </row>
    <row r="3" spans="1:9" x14ac:dyDescent="0.25">
      <c r="A3" s="2"/>
      <c r="B3" s="5">
        <f>SUM(A3/26.08)</f>
        <v>0</v>
      </c>
      <c r="C3" s="6">
        <f>SUM(7.65%+15.2%)</f>
        <v>0.22849999999999998</v>
      </c>
      <c r="D3" s="5">
        <f>SUM(455.64+33.72+184)</f>
        <v>673.36</v>
      </c>
      <c r="E3" s="7">
        <f>SUM(B3*C3)+D3+B3</f>
        <v>673.36</v>
      </c>
      <c r="F3" s="7">
        <f>SUM(E3*26.08)</f>
        <v>17561.228800000001</v>
      </c>
      <c r="G3" s="19" t="e">
        <f>SUM(I3/A3)</f>
        <v>#DIV/0!</v>
      </c>
      <c r="H3" s="8">
        <f>SUM(E3-B3)</f>
        <v>673.36</v>
      </c>
      <c r="I3" s="8">
        <f>SUM(F3-A3)</f>
        <v>17561.228800000001</v>
      </c>
    </row>
    <row r="4" spans="1:9" x14ac:dyDescent="0.25">
      <c r="A4" s="11"/>
      <c r="B4" s="11"/>
      <c r="C4" s="12"/>
      <c r="D4" s="11"/>
      <c r="E4" s="13"/>
      <c r="F4" s="13"/>
      <c r="G4" s="20"/>
      <c r="H4" s="14"/>
      <c r="I4" s="14"/>
    </row>
    <row r="5" spans="1:9" x14ac:dyDescent="0.25">
      <c r="A5" s="26" t="s">
        <v>4</v>
      </c>
      <c r="B5" s="26"/>
      <c r="C5" s="26"/>
      <c r="D5" s="26"/>
      <c r="E5" s="9"/>
      <c r="F5" s="9"/>
      <c r="G5" s="21"/>
      <c r="H5" s="9"/>
      <c r="I5" s="9"/>
    </row>
    <row r="6" spans="1:9" x14ac:dyDescent="0.25">
      <c r="A6" s="24" t="s">
        <v>6</v>
      </c>
      <c r="B6" s="25"/>
      <c r="C6" s="25"/>
      <c r="D6" s="25"/>
      <c r="E6" s="25"/>
      <c r="F6" s="9"/>
      <c r="G6" s="21"/>
      <c r="H6" s="9"/>
      <c r="I6" s="9"/>
    </row>
    <row r="7" spans="1:9" x14ac:dyDescent="0.25">
      <c r="A7" s="9" t="s">
        <v>7</v>
      </c>
      <c r="B7" s="9"/>
      <c r="C7" s="9"/>
      <c r="D7" s="9"/>
      <c r="E7" s="9"/>
      <c r="F7" s="9"/>
      <c r="G7" s="21"/>
      <c r="H7" s="9"/>
      <c r="I7" s="9"/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9"/>
      <c r="B9" s="9"/>
      <c r="C9" s="9"/>
      <c r="D9" s="9"/>
      <c r="E9" s="9"/>
      <c r="F9" s="9"/>
      <c r="G9" s="9"/>
      <c r="H9" s="9"/>
      <c r="I9" s="9"/>
    </row>
    <row r="10" spans="1:9" x14ac:dyDescent="0.25">
      <c r="A10" s="9"/>
      <c r="B10" s="9"/>
      <c r="C10" s="9"/>
      <c r="D10" s="9"/>
      <c r="E10" s="9"/>
      <c r="F10" s="9"/>
      <c r="G10" s="9"/>
      <c r="H10" s="9"/>
      <c r="I10" s="9"/>
    </row>
    <row r="11" spans="1:9" x14ac:dyDescent="0.25">
      <c r="A11" s="9"/>
      <c r="B11" s="9"/>
      <c r="C11" s="9"/>
      <c r="D11" s="9"/>
      <c r="E11" s="9"/>
      <c r="F11" s="9"/>
      <c r="G11" s="9"/>
      <c r="H11" s="9"/>
      <c r="I11" s="9"/>
    </row>
    <row r="12" spans="1:9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9" x14ac:dyDescent="0.25">
      <c r="A13" s="9"/>
      <c r="B13" s="9"/>
      <c r="C13" s="9"/>
      <c r="D13" s="9"/>
      <c r="E13" s="9"/>
      <c r="F13" s="9"/>
      <c r="G13" s="9"/>
      <c r="H13" s="9"/>
      <c r="I13" s="9"/>
    </row>
    <row r="14" spans="1:9" x14ac:dyDescent="0.25">
      <c r="A14" s="9"/>
      <c r="B14" s="9"/>
      <c r="C14" s="9"/>
      <c r="D14" s="9"/>
      <c r="E14" s="9"/>
      <c r="F14" s="9"/>
      <c r="G14" s="9"/>
      <c r="H14" s="9"/>
      <c r="I14" s="9"/>
    </row>
    <row r="15" spans="1:9" x14ac:dyDescent="0.25">
      <c r="A15" s="9"/>
      <c r="B15" s="9"/>
      <c r="C15" s="9"/>
      <c r="D15" s="9"/>
      <c r="E15" s="9"/>
      <c r="F15" s="9"/>
      <c r="G15" s="9"/>
      <c r="H15" s="9"/>
      <c r="I15" s="9"/>
    </row>
    <row r="16" spans="1:9" x14ac:dyDescent="0.25">
      <c r="A16" s="9"/>
      <c r="B16" s="9"/>
      <c r="C16" s="9"/>
      <c r="D16" s="9"/>
      <c r="E16" s="9"/>
      <c r="F16" s="9"/>
      <c r="G16" s="9"/>
      <c r="H16" s="9"/>
      <c r="I16" s="9"/>
    </row>
    <row r="17" spans="1:9" x14ac:dyDescent="0.25">
      <c r="A17" s="9"/>
      <c r="B17" s="9"/>
      <c r="C17" s="9"/>
      <c r="D17" s="9"/>
      <c r="E17" s="9"/>
      <c r="F17" s="9"/>
      <c r="G17" s="9"/>
      <c r="H17" s="9"/>
      <c r="I17" s="9"/>
    </row>
    <row r="18" spans="1:9" x14ac:dyDescent="0.25">
      <c r="A18" s="9"/>
      <c r="B18" s="9"/>
      <c r="C18" s="9"/>
      <c r="D18" s="9"/>
      <c r="E18" s="9"/>
      <c r="F18" s="9"/>
      <c r="G18" s="9"/>
      <c r="H18" s="9"/>
      <c r="I18" s="9"/>
    </row>
    <row r="19" spans="1:9" x14ac:dyDescent="0.25">
      <c r="A19" s="9"/>
      <c r="B19" s="9"/>
      <c r="C19" s="9"/>
      <c r="D19" s="9"/>
      <c r="E19" s="9"/>
      <c r="F19" s="9"/>
      <c r="G19" s="9"/>
      <c r="H19" s="9"/>
      <c r="I19" s="9"/>
    </row>
    <row r="20" spans="1:9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9" x14ac:dyDescent="0.25">
      <c r="A21" s="9"/>
      <c r="B21" s="9"/>
      <c r="C21" s="9"/>
      <c r="D21" s="9"/>
      <c r="E21" s="9"/>
      <c r="F21" s="9"/>
      <c r="G21" s="9"/>
      <c r="H21" s="9"/>
      <c r="I21" s="9"/>
    </row>
    <row r="22" spans="1:9" x14ac:dyDescent="0.25">
      <c r="A22" s="9"/>
      <c r="B22" s="9"/>
      <c r="C22" s="9"/>
      <c r="D22" s="9"/>
      <c r="E22" s="9"/>
      <c r="F22" s="9"/>
      <c r="G22" s="9"/>
      <c r="H22" s="9"/>
      <c r="I22" s="9"/>
    </row>
    <row r="23" spans="1:9" x14ac:dyDescent="0.25">
      <c r="A23" s="9"/>
      <c r="B23" s="9"/>
      <c r="C23" s="9"/>
      <c r="D23" s="9"/>
      <c r="E23" s="9"/>
      <c r="F23" s="9"/>
      <c r="G23" s="9"/>
      <c r="H23" s="9"/>
      <c r="I23" s="9"/>
    </row>
    <row r="24" spans="1:9" x14ac:dyDescent="0.25">
      <c r="A24" s="9"/>
      <c r="B24" s="9"/>
      <c r="C24" s="9"/>
      <c r="D24" s="9"/>
      <c r="E24" s="9"/>
      <c r="F24" s="9"/>
      <c r="G24" s="9"/>
      <c r="H24" s="9"/>
      <c r="I24" s="9"/>
    </row>
    <row r="25" spans="1:9" x14ac:dyDescent="0.25">
      <c r="A25" s="9"/>
      <c r="B25" s="9"/>
      <c r="C25" s="9"/>
      <c r="D25" s="9"/>
      <c r="E25" s="9"/>
      <c r="F25" s="9"/>
      <c r="G25" s="9"/>
      <c r="H25" s="9"/>
      <c r="I25" s="9"/>
    </row>
    <row r="26" spans="1:9" x14ac:dyDescent="0.25">
      <c r="A26" s="9"/>
      <c r="B26" s="9"/>
      <c r="C26" s="9"/>
      <c r="D26" s="9"/>
      <c r="E26" s="9"/>
      <c r="F26" s="9"/>
      <c r="G26" s="9"/>
      <c r="H26" s="9"/>
      <c r="I26" s="9"/>
    </row>
    <row r="27" spans="1:9" x14ac:dyDescent="0.25">
      <c r="A27" s="9"/>
      <c r="B27" s="9"/>
      <c r="C27" s="9"/>
      <c r="D27" s="9"/>
      <c r="E27" s="9"/>
      <c r="F27" s="9"/>
      <c r="G27" s="9"/>
      <c r="H27" s="9"/>
      <c r="I27" s="9"/>
    </row>
  </sheetData>
  <sheetProtection algorithmName="SHA-512" hashValue="mO9USv63t33BJ456/pzLCi4lNmxWocJ/B1JjFX6Kk12yirmKbUT+MPugOBzN4PIkcMAfpVfZUv7FbTG4XLzXXQ==" saltValue="sYSAyBaX2Yc1Zxwu0gwitQ==" spinCount="100000" sheet="1" objects="1" scenarios="1"/>
  <mergeCells count="3">
    <mergeCell ref="A1:I1"/>
    <mergeCell ref="A5:D5"/>
    <mergeCell ref="A6:E6"/>
  </mergeCells>
  <printOptions horizontalCentered="1" verticalCentered="1"/>
  <pageMargins left="0.7" right="0.7" top="0.75" bottom="0.75" header="0.3" footer="0.3"/>
  <pageSetup scale="80" orientation="landscape" r:id="rId1"/>
  <headerFooter>
    <oddHeader>&amp;LSLIPPERY ROCK UNIVERSITY PAYROLL
ESTIMATED EE COST -COACHES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Normal="100" workbookViewId="0">
      <selection activeCell="A18" sqref="A18"/>
    </sheetView>
  </sheetViews>
  <sheetFormatPr defaultRowHeight="15" x14ac:dyDescent="0.25"/>
  <cols>
    <col min="1" max="1" width="17.28515625" style="9" bestFit="1" customWidth="1"/>
    <col min="2" max="2" width="20.140625" style="9" hidden="1" customWidth="1"/>
    <col min="3" max="3" width="12.7109375" style="9" bestFit="1" customWidth="1"/>
    <col min="4" max="4" width="16" style="9" bestFit="1" customWidth="1"/>
    <col min="5" max="5" width="12" style="9" hidden="1" customWidth="1"/>
    <col min="6" max="6" width="18.5703125" style="9" bestFit="1" customWidth="1"/>
    <col min="7" max="7" width="19" style="21" customWidth="1"/>
    <col min="8" max="8" width="11.7109375" style="9" hidden="1" customWidth="1"/>
    <col min="9" max="9" width="16.28515625" style="9" customWidth="1"/>
    <col min="10" max="16384" width="9.140625" style="9"/>
  </cols>
  <sheetData>
    <row r="1" spans="1:9" x14ac:dyDescent="0.25">
      <c r="A1" s="22" t="s">
        <v>18</v>
      </c>
      <c r="B1" s="23"/>
      <c r="C1" s="23"/>
      <c r="D1" s="23"/>
      <c r="E1" s="23"/>
      <c r="F1" s="23"/>
      <c r="G1" s="23"/>
      <c r="H1" s="23"/>
      <c r="I1" s="23"/>
    </row>
    <row r="2" spans="1:9" ht="49.5" customHeight="1" x14ac:dyDescent="0.25">
      <c r="A2" s="1" t="s">
        <v>12</v>
      </c>
      <c r="B2" s="3" t="s">
        <v>13</v>
      </c>
      <c r="C2" s="3" t="s">
        <v>0</v>
      </c>
      <c r="D2" s="3" t="s">
        <v>3</v>
      </c>
      <c r="E2" s="4" t="s">
        <v>10</v>
      </c>
      <c r="F2" s="4" t="s">
        <v>11</v>
      </c>
      <c r="G2" s="18" t="s">
        <v>8</v>
      </c>
      <c r="H2" s="3" t="s">
        <v>1</v>
      </c>
      <c r="I2" s="3" t="s">
        <v>2</v>
      </c>
    </row>
    <row r="3" spans="1:9" x14ac:dyDescent="0.25">
      <c r="A3" s="2"/>
      <c r="B3" s="5">
        <f>SUM(A3/26.08)</f>
        <v>0</v>
      </c>
      <c r="C3" s="6">
        <f>SUM(7.65%+15.2%)</f>
        <v>0.22849999999999998</v>
      </c>
      <c r="D3" s="5">
        <f>SUM(455.64+33.72+230)</f>
        <v>719.36</v>
      </c>
      <c r="E3" s="7">
        <f>SUM(B3*C3)+D3+B3</f>
        <v>719.36</v>
      </c>
      <c r="F3" s="7">
        <f>SUM(E3*26.08)</f>
        <v>18760.908799999997</v>
      </c>
      <c r="G3" s="19" t="e">
        <f>SUM(I3/A3)</f>
        <v>#DIV/0!</v>
      </c>
      <c r="H3" s="8">
        <f>SUM(E3-B3)</f>
        <v>719.36</v>
      </c>
      <c r="I3" s="8">
        <f>SUM(F3-A3)</f>
        <v>18760.908799999997</v>
      </c>
    </row>
    <row r="4" spans="1:9" x14ac:dyDescent="0.25">
      <c r="A4" s="11"/>
      <c r="B4" s="11"/>
      <c r="C4" s="12"/>
      <c r="D4" s="11"/>
      <c r="E4" s="13"/>
      <c r="F4" s="13"/>
      <c r="G4" s="20"/>
      <c r="H4" s="14"/>
      <c r="I4" s="14"/>
    </row>
    <row r="5" spans="1:9" x14ac:dyDescent="0.25">
      <c r="A5" s="26" t="s">
        <v>4</v>
      </c>
      <c r="B5" s="26"/>
      <c r="C5" s="26"/>
      <c r="D5" s="26"/>
    </row>
    <row r="6" spans="1:9" x14ac:dyDescent="0.25">
      <c r="A6" s="24" t="s">
        <v>6</v>
      </c>
      <c r="B6" s="25"/>
      <c r="C6" s="25"/>
      <c r="D6" s="25"/>
      <c r="E6" s="25"/>
    </row>
    <row r="7" spans="1:9" x14ac:dyDescent="0.25">
      <c r="A7" s="9" t="s">
        <v>7</v>
      </c>
    </row>
    <row r="8" spans="1:9" x14ac:dyDescent="0.25">
      <c r="A8" s="28" t="s">
        <v>14</v>
      </c>
      <c r="B8" s="29"/>
      <c r="C8" s="29"/>
      <c r="D8" s="29"/>
      <c r="E8" s="29"/>
      <c r="F8" s="29"/>
    </row>
    <row r="9" spans="1:9" x14ac:dyDescent="0.25">
      <c r="A9" s="29"/>
      <c r="B9" s="29"/>
      <c r="C9" s="29"/>
      <c r="D9" s="29"/>
      <c r="E9" s="29"/>
      <c r="F9" s="29"/>
    </row>
    <row r="10" spans="1:9" x14ac:dyDescent="0.25">
      <c r="A10" s="29"/>
      <c r="B10" s="29"/>
      <c r="C10" s="29"/>
      <c r="D10" s="29"/>
      <c r="E10" s="29"/>
      <c r="F10" s="29"/>
    </row>
    <row r="11" spans="1:9" x14ac:dyDescent="0.25">
      <c r="A11" s="29"/>
      <c r="B11" s="29"/>
      <c r="C11" s="29"/>
      <c r="D11" s="29"/>
      <c r="E11" s="29"/>
      <c r="F11" s="29"/>
    </row>
    <row r="12" spans="1:9" x14ac:dyDescent="0.25">
      <c r="A12" s="29"/>
      <c r="B12" s="29"/>
      <c r="C12" s="29"/>
      <c r="D12" s="29"/>
      <c r="E12" s="29"/>
      <c r="F12" s="29"/>
    </row>
  </sheetData>
  <sheetProtection algorithmName="SHA-512" hashValue="dTCig+mXu1RFQXH2rsZ7RBMBF23t2OHF5L/fn2MuAkzx6qOjksXFpjEiJqXK3hvBxU52w9bvUFgNhrxx4IR2Xw==" saltValue="Ft+rRYLkv9+PhvbB+zWUvw==" spinCount="100000" sheet="1" objects="1" scenarios="1"/>
  <mergeCells count="4">
    <mergeCell ref="A1:I1"/>
    <mergeCell ref="A5:D5"/>
    <mergeCell ref="A6:E6"/>
    <mergeCell ref="A8:F12"/>
  </mergeCells>
  <printOptions horizontalCentered="1" verticalCentered="1"/>
  <pageMargins left="0.7" right="0.7" top="0.75" bottom="0.75" header="0.3" footer="0.3"/>
  <pageSetup scale="80" orientation="landscape" r:id="rId1"/>
  <headerFooter>
    <oddHeader>&amp;LSLIPPERY ROCK UNIVERSITY PAYROLL
ESTIMATED EE COST -AFSCME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Normal="100" workbookViewId="0">
      <selection activeCell="C16" sqref="C15:C16"/>
    </sheetView>
  </sheetViews>
  <sheetFormatPr defaultRowHeight="15" x14ac:dyDescent="0.25"/>
  <cols>
    <col min="1" max="1" width="17.42578125" style="9" customWidth="1"/>
    <col min="2" max="2" width="20.140625" style="9" hidden="1" customWidth="1"/>
    <col min="3" max="3" width="12.7109375" style="9" bestFit="1" customWidth="1"/>
    <col min="4" max="4" width="13.42578125" style="9" bestFit="1" customWidth="1"/>
    <col min="5" max="5" width="12" style="9" hidden="1" customWidth="1"/>
    <col min="6" max="6" width="18.5703125" style="9" bestFit="1" customWidth="1"/>
    <col min="7" max="7" width="19" style="21" customWidth="1"/>
    <col min="8" max="8" width="15.42578125" style="9" hidden="1" customWidth="1"/>
    <col min="9" max="9" width="16.28515625" style="9" customWidth="1"/>
    <col min="10" max="16384" width="9.140625" style="9"/>
  </cols>
  <sheetData>
    <row r="1" spans="1:9" x14ac:dyDescent="0.25">
      <c r="A1" s="22" t="s">
        <v>17</v>
      </c>
      <c r="B1" s="23"/>
      <c r="C1" s="23"/>
      <c r="D1" s="23"/>
      <c r="E1" s="23"/>
      <c r="F1" s="23"/>
      <c r="G1" s="23"/>
      <c r="H1" s="23"/>
      <c r="I1" s="23"/>
    </row>
    <row r="2" spans="1:9" ht="49.5" customHeight="1" x14ac:dyDescent="0.25">
      <c r="A2" s="1" t="s">
        <v>12</v>
      </c>
      <c r="B2" s="3" t="s">
        <v>13</v>
      </c>
      <c r="C2" s="3" t="s">
        <v>0</v>
      </c>
      <c r="D2" s="3" t="s">
        <v>3</v>
      </c>
      <c r="E2" s="4" t="s">
        <v>10</v>
      </c>
      <c r="F2" s="4" t="s">
        <v>11</v>
      </c>
      <c r="G2" s="18" t="s">
        <v>8</v>
      </c>
      <c r="H2" s="3" t="s">
        <v>1</v>
      </c>
      <c r="I2" s="3" t="s">
        <v>2</v>
      </c>
    </row>
    <row r="3" spans="1:9" x14ac:dyDescent="0.25">
      <c r="A3" s="2"/>
      <c r="B3" s="5">
        <f>SUM(A3/26.08)</f>
        <v>0</v>
      </c>
      <c r="C3" s="6">
        <f>SUM(7.65%+15.2%)</f>
        <v>0.22849999999999998</v>
      </c>
      <c r="D3" s="5">
        <f>SUM(455.64+33.72+184)</f>
        <v>673.36</v>
      </c>
      <c r="E3" s="7">
        <f>SUM(B3*C3)+D3+B3</f>
        <v>673.36</v>
      </c>
      <c r="F3" s="7">
        <f>SUM(E3*26.08)</f>
        <v>17561.228800000001</v>
      </c>
      <c r="G3" s="19" t="e">
        <f>SUM(I3/A3)</f>
        <v>#DIV/0!</v>
      </c>
      <c r="H3" s="8">
        <f>SUM(E3-B3)</f>
        <v>673.36</v>
      </c>
      <c r="I3" s="8">
        <f>SUM(F3-A3)</f>
        <v>17561.228800000001</v>
      </c>
    </row>
    <row r="4" spans="1:9" x14ac:dyDescent="0.25">
      <c r="A4" s="11"/>
      <c r="B4" s="11"/>
      <c r="C4" s="12"/>
      <c r="D4" s="11"/>
      <c r="E4" s="13"/>
      <c r="F4" s="13"/>
      <c r="G4" s="20"/>
      <c r="H4" s="14"/>
      <c r="I4" s="14"/>
    </row>
    <row r="5" spans="1:9" x14ac:dyDescent="0.25">
      <c r="A5" s="26" t="s">
        <v>4</v>
      </c>
      <c r="B5" s="26"/>
      <c r="C5" s="26"/>
      <c r="D5" s="26"/>
    </row>
    <row r="6" spans="1:9" x14ac:dyDescent="0.25">
      <c r="A6" s="24" t="s">
        <v>6</v>
      </c>
      <c r="B6" s="25"/>
      <c r="C6" s="25"/>
      <c r="D6" s="25"/>
      <c r="E6" s="25"/>
    </row>
    <row r="7" spans="1:9" x14ac:dyDescent="0.25">
      <c r="A7" s="9" t="s">
        <v>7</v>
      </c>
    </row>
  </sheetData>
  <sheetProtection algorithmName="SHA-512" hashValue="9P4+hnDk+uIyKM1Qj45vtiwgJHyXFPiAcAki0x81RWwLWNB1Pw4DNPnippzDeGkGFtwXBQWK1YtHRWDq9wzpRg==" saltValue="YCTmrKJPW68GeL8rwwrPNQ==" spinCount="100000" sheet="1" objects="1" scenarios="1"/>
  <mergeCells count="3">
    <mergeCell ref="A1:I1"/>
    <mergeCell ref="A5:D5"/>
    <mergeCell ref="A6:E6"/>
  </mergeCells>
  <printOptions horizontalCentered="1" verticalCentered="1"/>
  <pageMargins left="0.7" right="0.7" top="0.75" bottom="0.75" header="0.3" footer="0.3"/>
  <pageSetup scale="80" orientation="landscape" r:id="rId1"/>
  <headerFooter>
    <oddHeader>&amp;LSLIPPERY ROCK UNIVERSITY PAYROLL
ESTIMATED EE COST -SPFPA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Normal="100" workbookViewId="0">
      <selection activeCell="A22" sqref="A21:A22"/>
    </sheetView>
  </sheetViews>
  <sheetFormatPr defaultRowHeight="15" x14ac:dyDescent="0.25"/>
  <cols>
    <col min="1" max="1" width="17.5703125" style="9" customWidth="1"/>
    <col min="2" max="2" width="20.140625" style="9" hidden="1" customWidth="1"/>
    <col min="3" max="3" width="12.7109375" style="9" bestFit="1" customWidth="1"/>
    <col min="4" max="4" width="13.42578125" style="9" bestFit="1" customWidth="1"/>
    <col min="5" max="5" width="12" style="9" hidden="1" customWidth="1"/>
    <col min="6" max="6" width="18.5703125" style="9" bestFit="1" customWidth="1"/>
    <col min="7" max="7" width="19" style="21" customWidth="1"/>
    <col min="8" max="8" width="14.28515625" style="9" hidden="1" customWidth="1"/>
    <col min="9" max="9" width="16.28515625" style="9" customWidth="1"/>
    <col min="10" max="16384" width="9.140625" style="9"/>
  </cols>
  <sheetData>
    <row r="1" spans="1:9" x14ac:dyDescent="0.25">
      <c r="A1" s="22" t="s">
        <v>16</v>
      </c>
      <c r="B1" s="23"/>
      <c r="C1" s="23"/>
      <c r="D1" s="23"/>
      <c r="E1" s="23"/>
      <c r="F1" s="23"/>
      <c r="G1" s="23"/>
      <c r="H1" s="23"/>
      <c r="I1" s="23"/>
    </row>
    <row r="2" spans="1:9" ht="49.5" customHeight="1" x14ac:dyDescent="0.25">
      <c r="A2" s="1" t="s">
        <v>12</v>
      </c>
      <c r="B2" s="3" t="s">
        <v>13</v>
      </c>
      <c r="C2" s="3" t="s">
        <v>0</v>
      </c>
      <c r="D2" s="1" t="s">
        <v>5</v>
      </c>
      <c r="E2" s="4" t="s">
        <v>10</v>
      </c>
      <c r="F2" s="4" t="s">
        <v>11</v>
      </c>
      <c r="G2" s="18" t="s">
        <v>8</v>
      </c>
      <c r="H2" s="3" t="s">
        <v>1</v>
      </c>
      <c r="I2" s="3" t="s">
        <v>2</v>
      </c>
    </row>
    <row r="3" spans="1:9" x14ac:dyDescent="0.25">
      <c r="A3" s="2"/>
      <c r="B3" s="5">
        <f>SUM(A3/26.08)</f>
        <v>0</v>
      </c>
      <c r="C3" s="6">
        <f>SUM(7.65%+15.2%)</f>
        <v>0.22849999999999998</v>
      </c>
      <c r="D3" s="17">
        <f>SUM(455.64+33.72+184)</f>
        <v>673.36</v>
      </c>
      <c r="E3" s="7">
        <f>SUM(B3*C3)+D3+B3</f>
        <v>673.36</v>
      </c>
      <c r="F3" s="7">
        <f>SUM(E3*26.08)</f>
        <v>17561.228800000001</v>
      </c>
      <c r="G3" s="19" t="e">
        <f>SUM(I3/A3)</f>
        <v>#DIV/0!</v>
      </c>
      <c r="H3" s="8">
        <f>SUM(E3-B3)</f>
        <v>673.36</v>
      </c>
      <c r="I3" s="8">
        <f>SUM(F3-A3)</f>
        <v>17561.228800000001</v>
      </c>
    </row>
    <row r="4" spans="1:9" x14ac:dyDescent="0.25">
      <c r="A4" s="11"/>
      <c r="B4" s="11"/>
      <c r="C4" s="12"/>
      <c r="D4" s="11"/>
      <c r="E4" s="13"/>
      <c r="F4" s="13"/>
      <c r="G4" s="20"/>
      <c r="H4" s="14"/>
      <c r="I4" s="14"/>
    </row>
    <row r="5" spans="1:9" x14ac:dyDescent="0.25">
      <c r="A5" s="26" t="s">
        <v>4</v>
      </c>
      <c r="B5" s="26"/>
      <c r="C5" s="26"/>
      <c r="D5" s="26"/>
    </row>
    <row r="6" spans="1:9" x14ac:dyDescent="0.25">
      <c r="A6" s="26" t="s">
        <v>6</v>
      </c>
      <c r="B6" s="27"/>
      <c r="C6" s="27"/>
      <c r="D6" s="27"/>
      <c r="E6" s="27"/>
      <c r="F6" s="27"/>
      <c r="G6" s="27"/>
      <c r="H6" s="27"/>
    </row>
    <row r="7" spans="1:9" x14ac:dyDescent="0.25">
      <c r="A7" s="24" t="s">
        <v>7</v>
      </c>
      <c r="B7" s="25"/>
      <c r="C7" s="25"/>
      <c r="D7" s="25"/>
      <c r="E7" s="25"/>
    </row>
    <row r="8" spans="1:9" x14ac:dyDescent="0.25">
      <c r="A8" s="28" t="s">
        <v>14</v>
      </c>
      <c r="B8" s="29"/>
      <c r="C8" s="29"/>
      <c r="D8" s="29"/>
      <c r="E8" s="29"/>
      <c r="F8" s="29"/>
    </row>
    <row r="9" spans="1:9" x14ac:dyDescent="0.25">
      <c r="A9" s="29"/>
      <c r="B9" s="29"/>
      <c r="C9" s="29"/>
      <c r="D9" s="29"/>
      <c r="E9" s="29"/>
      <c r="F9" s="29"/>
    </row>
    <row r="10" spans="1:9" x14ac:dyDescent="0.25">
      <c r="A10" s="29"/>
      <c r="B10" s="29"/>
      <c r="C10" s="29"/>
      <c r="D10" s="29"/>
      <c r="E10" s="29"/>
      <c r="F10" s="29"/>
    </row>
    <row r="11" spans="1:9" x14ac:dyDescent="0.25">
      <c r="A11" s="29"/>
      <c r="B11" s="29"/>
      <c r="C11" s="29"/>
      <c r="D11" s="29"/>
      <c r="E11" s="29"/>
      <c r="F11" s="29"/>
    </row>
    <row r="12" spans="1:9" x14ac:dyDescent="0.25">
      <c r="A12" s="29"/>
      <c r="B12" s="29"/>
      <c r="C12" s="29"/>
      <c r="D12" s="29"/>
      <c r="E12" s="29"/>
      <c r="F12" s="29"/>
    </row>
  </sheetData>
  <sheetProtection algorithmName="SHA-512" hashValue="GwUHfgyiidPFCosJwtSikho2zOGQFs+f40YoMTPK/rYqv3VOzEBS5VMbgzuBEtMGB2v9nM7cQrxuNQ4Sdp5F0A==" saltValue="TAL2jiRRtRPDlmZ10XFRXQ==" spinCount="100000" sheet="1" objects="1" scenarios="1"/>
  <mergeCells count="5">
    <mergeCell ref="A1:I1"/>
    <mergeCell ref="A5:D5"/>
    <mergeCell ref="A7:E7"/>
    <mergeCell ref="A6:H6"/>
    <mergeCell ref="A8:F12"/>
  </mergeCells>
  <printOptions horizontalCentered="1" verticalCentered="1"/>
  <pageMargins left="0.7" right="0.7" top="0.75" bottom="0.75" header="0.3" footer="0.3"/>
  <pageSetup scale="80" orientation="landscape" r:id="rId1"/>
  <headerFooter>
    <oddHeader>&amp;LSLIPPERY ROCK UNIVERSITY PAYROLL
ESTIMATED EE COST -OPEIU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Normal="100" workbookViewId="0">
      <selection activeCell="C3" sqref="C3"/>
    </sheetView>
  </sheetViews>
  <sheetFormatPr defaultRowHeight="15" x14ac:dyDescent="0.25"/>
  <cols>
    <col min="1" max="1" width="16.7109375" style="9" customWidth="1"/>
    <col min="2" max="2" width="20.140625" style="9" hidden="1" customWidth="1"/>
    <col min="3" max="3" width="12.7109375" style="9" bestFit="1" customWidth="1"/>
    <col min="4" max="4" width="13.42578125" style="9" bestFit="1" customWidth="1"/>
    <col min="5" max="5" width="12" style="9" hidden="1" customWidth="1"/>
    <col min="6" max="6" width="18.5703125" style="9" bestFit="1" customWidth="1"/>
    <col min="7" max="7" width="19" style="21" customWidth="1"/>
    <col min="8" max="8" width="17" style="9" hidden="1" customWidth="1"/>
    <col min="9" max="9" width="16.28515625" style="9" customWidth="1"/>
    <col min="10" max="16384" width="9.140625" style="9"/>
  </cols>
  <sheetData>
    <row r="1" spans="1:9" x14ac:dyDescent="0.25">
      <c r="A1" s="22" t="s">
        <v>15</v>
      </c>
      <c r="B1" s="23"/>
      <c r="C1" s="23"/>
      <c r="D1" s="23"/>
      <c r="E1" s="23"/>
      <c r="F1" s="23"/>
      <c r="G1" s="23"/>
      <c r="H1" s="23"/>
      <c r="I1" s="23"/>
    </row>
    <row r="2" spans="1:9" ht="49.5" customHeight="1" x14ac:dyDescent="0.25">
      <c r="A2" s="1" t="s">
        <v>12</v>
      </c>
      <c r="B2" s="3" t="s">
        <v>13</v>
      </c>
      <c r="C2" s="3" t="s">
        <v>0</v>
      </c>
      <c r="D2" s="3" t="s">
        <v>3</v>
      </c>
      <c r="E2" s="4" t="s">
        <v>10</v>
      </c>
      <c r="F2" s="4" t="s">
        <v>11</v>
      </c>
      <c r="G2" s="18" t="s">
        <v>8</v>
      </c>
      <c r="H2" s="3" t="s">
        <v>1</v>
      </c>
      <c r="I2" s="3" t="s">
        <v>2</v>
      </c>
    </row>
    <row r="3" spans="1:9" x14ac:dyDescent="0.25">
      <c r="A3" s="2"/>
      <c r="B3" s="5">
        <f>SUM(A3/26.08)</f>
        <v>0</v>
      </c>
      <c r="C3" s="6">
        <f>SUM(7.65%+15.2%)</f>
        <v>0.22849999999999998</v>
      </c>
      <c r="D3" s="5">
        <f>SUM(455.64+33.72+184)</f>
        <v>673.36</v>
      </c>
      <c r="E3" s="7">
        <f>SUM(B3*C3)+D3+B3</f>
        <v>673.36</v>
      </c>
      <c r="F3" s="7">
        <f>SUM(E3*26.08)</f>
        <v>17561.228800000001</v>
      </c>
      <c r="G3" s="19" t="e">
        <f>SUM(I3/A3)</f>
        <v>#DIV/0!</v>
      </c>
      <c r="H3" s="8">
        <f>SUM(E3-B3)</f>
        <v>673.36</v>
      </c>
      <c r="I3" s="8">
        <f>SUM(F3-A3)</f>
        <v>17561.228800000001</v>
      </c>
    </row>
    <row r="4" spans="1:9" x14ac:dyDescent="0.25">
      <c r="A4" s="11"/>
      <c r="B4" s="11"/>
      <c r="C4" s="12"/>
      <c r="D4" s="11"/>
      <c r="E4" s="13"/>
      <c r="F4" s="13"/>
      <c r="G4" s="20"/>
      <c r="H4" s="14"/>
      <c r="I4" s="14"/>
    </row>
    <row r="5" spans="1:9" x14ac:dyDescent="0.25">
      <c r="A5" s="26" t="s">
        <v>4</v>
      </c>
      <c r="B5" s="26"/>
      <c r="C5" s="26"/>
      <c r="D5" s="26"/>
    </row>
    <row r="6" spans="1:9" x14ac:dyDescent="0.25">
      <c r="A6" s="24" t="s">
        <v>6</v>
      </c>
      <c r="B6" s="25"/>
      <c r="C6" s="25"/>
      <c r="D6" s="25"/>
      <c r="E6" s="25"/>
    </row>
    <row r="7" spans="1:9" x14ac:dyDescent="0.25">
      <c r="A7" s="9" t="s">
        <v>7</v>
      </c>
    </row>
    <row r="8" spans="1:9" x14ac:dyDescent="0.25">
      <c r="A8" s="30" t="s">
        <v>14</v>
      </c>
      <c r="B8" s="31"/>
      <c r="C8" s="31"/>
      <c r="D8" s="31"/>
      <c r="E8" s="31"/>
      <c r="F8" s="31"/>
    </row>
    <row r="9" spans="1:9" x14ac:dyDescent="0.25">
      <c r="A9" s="31"/>
      <c r="B9" s="31"/>
      <c r="C9" s="31"/>
      <c r="D9" s="31"/>
      <c r="E9" s="31"/>
      <c r="F9" s="31"/>
    </row>
    <row r="10" spans="1:9" x14ac:dyDescent="0.25">
      <c r="A10" s="31"/>
      <c r="B10" s="31"/>
      <c r="C10" s="31"/>
      <c r="D10" s="31"/>
      <c r="E10" s="31"/>
      <c r="F10" s="31"/>
    </row>
    <row r="11" spans="1:9" x14ac:dyDescent="0.25">
      <c r="A11" s="31"/>
      <c r="B11" s="31"/>
      <c r="C11" s="31"/>
      <c r="D11" s="31"/>
      <c r="E11" s="31"/>
      <c r="F11" s="31"/>
    </row>
    <row r="12" spans="1:9" x14ac:dyDescent="0.25">
      <c r="A12" s="31"/>
      <c r="B12" s="31"/>
      <c r="C12" s="31"/>
      <c r="D12" s="31"/>
      <c r="E12" s="31"/>
      <c r="F12" s="31"/>
    </row>
  </sheetData>
  <sheetProtection algorithmName="SHA-512" hashValue="BYHXcrFlwwUrniBbt6kfrNQHMEsmEKxK+ryLLkosK7aRvMVjz4tQmtrGIqsCWeVq3RG8q4GqkDmcu0bDxaJsYQ==" saltValue="mOBwU80iSGzRBE5lLTO65A==" spinCount="100000" sheet="1" objects="1" scenarios="1"/>
  <mergeCells count="4">
    <mergeCell ref="A1:I1"/>
    <mergeCell ref="A5:D5"/>
    <mergeCell ref="A6:E6"/>
    <mergeCell ref="A8:F12"/>
  </mergeCells>
  <printOptions horizontalCentered="1" verticalCentered="1"/>
  <pageMargins left="0.7" right="0.7" top="0.75" bottom="0.75" header="0.3" footer="0.3"/>
  <pageSetup scale="80" orientation="landscape" r:id="rId1"/>
  <headerFooter>
    <oddHeader>&amp;LSLIPPERY ROCK UNIVERSITY PAYROLL
ESTIMATED EE COST -SCUPA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Managers</vt:lpstr>
      <vt:lpstr>APSCUF</vt:lpstr>
      <vt:lpstr>COACHES</vt:lpstr>
      <vt:lpstr>AFSCME</vt:lpstr>
      <vt:lpstr>SPFPA</vt:lpstr>
      <vt:lpstr>OPEIU</vt:lpstr>
      <vt:lpstr>SCUPA</vt:lpstr>
    </vt:vector>
  </TitlesOfParts>
  <Company>Slippery Rock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SRU</dc:creator>
  <cp:lastModifiedBy>SRU</cp:lastModifiedBy>
  <cp:lastPrinted>2019-10-04T18:42:15Z</cp:lastPrinted>
  <dcterms:created xsi:type="dcterms:W3CDTF">2019-10-02T12:40:45Z</dcterms:created>
  <dcterms:modified xsi:type="dcterms:W3CDTF">2019-10-04T18:44:35Z</dcterms:modified>
</cp:coreProperties>
</file>